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6770" windowHeight="10110" activeTab="7"/>
  </bookViews>
  <sheets>
    <sheet name="2014" sheetId="1" r:id="rId1"/>
    <sheet name="2015" sheetId="2" r:id="rId2"/>
    <sheet name="2016" sheetId="3" r:id="rId3"/>
    <sheet name="2017" sheetId="4" r:id="rId4"/>
    <sheet name="2018" sheetId="6" r:id="rId5"/>
    <sheet name="2019" sheetId="8" r:id="rId6"/>
    <sheet name="2020" sheetId="9" r:id="rId7"/>
    <sheet name="DanteWeb" sheetId="5" r:id="rId8"/>
  </sheets>
  <calcPr calcId="145621"/>
</workbook>
</file>

<file path=xl/calcChain.xml><?xml version="1.0" encoding="utf-8"?>
<calcChain xmlns="http://schemas.openxmlformats.org/spreadsheetml/2006/main">
  <c r="F4" i="9" l="1"/>
  <c r="D4" i="9"/>
  <c r="C4" i="9"/>
  <c r="B4" i="9"/>
  <c r="F17" i="9" l="1"/>
  <c r="D17" i="9"/>
  <c r="C17" i="9"/>
  <c r="B17" i="9"/>
  <c r="E16" i="9"/>
  <c r="E15" i="9"/>
  <c r="E14" i="9"/>
  <c r="E13" i="9"/>
  <c r="E12" i="9"/>
  <c r="E11" i="9"/>
  <c r="E10" i="9"/>
  <c r="E9" i="9"/>
  <c r="E8" i="9"/>
  <c r="E7" i="9"/>
  <c r="E6" i="9"/>
  <c r="E17" i="9" s="1"/>
  <c r="E5" i="9"/>
  <c r="F18" i="9"/>
  <c r="D18" i="9"/>
  <c r="C18" i="9"/>
  <c r="B18" i="9"/>
  <c r="A3" i="9"/>
  <c r="E4" i="9" l="1"/>
  <c r="E18" i="9" s="1"/>
  <c r="F4" i="6"/>
  <c r="F4" i="4"/>
  <c r="A3" i="8"/>
  <c r="F17" i="8"/>
  <c r="D17" i="8"/>
  <c r="C17" i="8"/>
  <c r="B17" i="8"/>
  <c r="E16" i="8"/>
  <c r="E15" i="8"/>
  <c r="E14" i="8"/>
  <c r="E13" i="8"/>
  <c r="E12" i="8"/>
  <c r="E11" i="8"/>
  <c r="E10" i="8"/>
  <c r="E9" i="8"/>
  <c r="E8" i="8"/>
  <c r="E7" i="8"/>
  <c r="E6" i="8"/>
  <c r="E5" i="8"/>
  <c r="A3" i="6"/>
  <c r="A3" i="4"/>
  <c r="A3" i="3"/>
  <c r="A3" i="2"/>
  <c r="E17" i="8" l="1"/>
  <c r="B4" i="4"/>
  <c r="F17" i="6"/>
  <c r="F18" i="6" s="1"/>
  <c r="F4" i="8" s="1"/>
  <c r="F18" i="8" s="1"/>
  <c r="D17" i="6"/>
  <c r="C17" i="6"/>
  <c r="B17" i="6"/>
  <c r="E16" i="6"/>
  <c r="E15" i="6"/>
  <c r="E14" i="6"/>
  <c r="E13" i="6"/>
  <c r="E12" i="6"/>
  <c r="E11" i="6"/>
  <c r="E10" i="6"/>
  <c r="E9" i="6"/>
  <c r="E8" i="6"/>
  <c r="E7" i="6"/>
  <c r="E6" i="6"/>
  <c r="E5" i="6"/>
  <c r="F17" i="4"/>
  <c r="D17" i="4"/>
  <c r="C17" i="4"/>
  <c r="B17" i="4"/>
  <c r="E16" i="4"/>
  <c r="E15" i="4"/>
  <c r="E14" i="4"/>
  <c r="E13" i="4"/>
  <c r="E12" i="4"/>
  <c r="E11" i="4"/>
  <c r="E10" i="4"/>
  <c r="E9" i="4"/>
  <c r="E8" i="4"/>
  <c r="E7" i="4"/>
  <c r="E6" i="4"/>
  <c r="E5" i="4"/>
  <c r="B18" i="4"/>
  <c r="E17" i="6" l="1"/>
  <c r="F18" i="4"/>
  <c r="D18" i="4"/>
  <c r="E17" i="4"/>
  <c r="B4" i="6"/>
  <c r="H15" i="5"/>
  <c r="D4" i="6" l="1"/>
  <c r="D18" i="6" s="1"/>
  <c r="D4" i="8" s="1"/>
  <c r="D18" i="8" s="1"/>
  <c r="B18" i="6"/>
  <c r="B4" i="8" s="1"/>
  <c r="B18" i="8" s="1"/>
  <c r="B17" i="3"/>
  <c r="B18" i="3" s="1"/>
  <c r="F4" i="3"/>
  <c r="B4" i="3"/>
  <c r="C4" i="3"/>
  <c r="D4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C17" i="3"/>
  <c r="C18" i="3" s="1"/>
  <c r="C4" i="4" s="1"/>
  <c r="D17" i="3"/>
  <c r="D18" i="3" s="1"/>
  <c r="F17" i="3"/>
  <c r="F18" i="3" s="1"/>
  <c r="F18" i="2"/>
  <c r="F4" i="2"/>
  <c r="C4" i="2"/>
  <c r="D4" i="2"/>
  <c r="B4" i="2"/>
  <c r="E4" i="4" l="1"/>
  <c r="E18" i="4" s="1"/>
  <c r="C18" i="4"/>
  <c r="C4" i="6" s="1"/>
  <c r="C18" i="6" s="1"/>
  <c r="C4" i="8" s="1"/>
  <c r="C18" i="8" s="1"/>
  <c r="E4" i="6"/>
  <c r="E18" i="6" s="1"/>
  <c r="E17" i="3"/>
  <c r="E18" i="3" s="1"/>
  <c r="F17" i="2"/>
  <c r="D17" i="2"/>
  <c r="D18" i="2" s="1"/>
  <c r="C17" i="2"/>
  <c r="C18" i="2" s="1"/>
  <c r="B17" i="2"/>
  <c r="B18" i="2" s="1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4" i="8" l="1"/>
  <c r="E18" i="8" s="1"/>
  <c r="E17" i="2"/>
  <c r="E18" i="2" s="1"/>
  <c r="C18" i="1"/>
  <c r="D18" i="1"/>
  <c r="E18" i="1"/>
  <c r="B18" i="1"/>
  <c r="E4" i="1"/>
  <c r="E6" i="1"/>
  <c r="E7" i="1"/>
  <c r="E8" i="1"/>
  <c r="E9" i="1"/>
  <c r="E10" i="1"/>
  <c r="E11" i="1"/>
  <c r="E12" i="1"/>
  <c r="E13" i="1"/>
  <c r="E14" i="1"/>
  <c r="E15" i="1"/>
  <c r="E16" i="1"/>
  <c r="E5" i="1"/>
  <c r="C17" i="1"/>
  <c r="D17" i="1"/>
  <c r="F17" i="1"/>
  <c r="B17" i="1"/>
  <c r="E17" i="1" l="1"/>
</calcChain>
</file>

<file path=xl/sharedStrings.xml><?xml version="1.0" encoding="utf-8"?>
<sst xmlns="http://schemas.openxmlformats.org/spreadsheetml/2006/main" count="157" uniqueCount="47">
  <si>
    <t>K1</t>
  </si>
  <si>
    <t>K2</t>
  </si>
  <si>
    <t>Vyvíječ páry</t>
  </si>
  <si>
    <t>Celkem</t>
  </si>
  <si>
    <t>stav k 1.1. 2014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</si>
  <si>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</si>
  <si>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</si>
  <si>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</si>
  <si>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</si>
  <si>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</si>
  <si>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</si>
  <si>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</si>
  <si>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</si>
  <si>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</si>
  <si>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</si>
  <si>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</si>
  <si>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</si>
  <si>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Celkem     rok 2014</t>
  </si>
  <si>
    <t>stav               k 1.1. 2015</t>
  </si>
  <si>
    <r>
      <t>Plyn (m</t>
    </r>
    <r>
      <rPr>
        <b/>
        <vertAlign val="superscript"/>
        <sz val="14"/>
        <color theme="1"/>
        <rFont val="Calibri"/>
        <family val="2"/>
        <charset val="238"/>
        <scheme val="minor"/>
      </rPr>
      <t>3</t>
    </r>
    <r>
      <rPr>
        <b/>
        <sz val="14"/>
        <color theme="1"/>
        <rFont val="Calibri"/>
        <family val="2"/>
        <charset val="238"/>
        <scheme val="minor"/>
      </rPr>
      <t>)</t>
    </r>
  </si>
  <si>
    <t>stav k 1.1. 2015</t>
  </si>
  <si>
    <t>stav               k 1.1. 2016</t>
  </si>
  <si>
    <t>stav k 1.1. 2016</t>
  </si>
  <si>
    <t>Celkem     rok 2016</t>
  </si>
  <si>
    <t>stav               k 1.1. 2017</t>
  </si>
  <si>
    <t>Celkem     rok 2015</t>
  </si>
  <si>
    <t xml:space="preserve"> </t>
  </si>
  <si>
    <t>Postup při vyplňování dat do DanteWeb pro Český statistický úřad</t>
  </si>
  <si>
    <t>1.  PHM - odečíts z roční uzávěrky celkovou spotřebu Ba a NM v litrech i v Kč - tabulky Ing. Bulíček, zjistit stav skladových zásob k 31.12. předchozího roku (nespotřebováno, natankováno v nádržích)</t>
  </si>
  <si>
    <t>3. Elektřina - odečít z ročního přehledu elektřiny - kWh a Kč s DPH</t>
  </si>
  <si>
    <r>
      <t>2. Zemní plyn - odečít z ročního přehledu plynu - 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 xml:space="preserve"> a Kč s DPH</t>
    </r>
  </si>
  <si>
    <r>
      <t>4. Tepelná energie - z tabulky ročního přehledu provozních hodin kotelny (K1 + K2+Vyvíječ) odečít roční spotřebu plynu v 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 xml:space="preserve"> a převést na GJ dle vzorců:</t>
    </r>
  </si>
  <si>
    <t>1m3 = 10,55 kWh</t>
  </si>
  <si>
    <t>1 kWh = 3,6 MJ</t>
  </si>
  <si>
    <t xml:space="preserve">Potom přepočet na GJ: </t>
  </si>
  <si>
    <t>zjištěná hodnota x 10,55 x 3,6 / 1000 =</t>
  </si>
  <si>
    <t>Výsledek</t>
  </si>
  <si>
    <t>GJ</t>
  </si>
  <si>
    <t>stav               k 1.1. 2018</t>
  </si>
  <si>
    <t>stav k 1.1. 2017</t>
  </si>
  <si>
    <t>stav k 1.1. 2018</t>
  </si>
  <si>
    <t>stav               k 1.1. 2019</t>
  </si>
  <si>
    <t>Celkem     rok 2017</t>
  </si>
  <si>
    <t>stav               k 1.1. 2020</t>
  </si>
  <si>
    <t>Celkem     rok 2018</t>
  </si>
  <si>
    <t>Celkem     rok 2019</t>
  </si>
  <si>
    <t>Od 1.1. 2017 byl uveden do provozu nový (repase) vyíječ páry CERTUSS - nový odečet provozních hodin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</si>
</sst>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vertAlign val="superscript"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 wrapText="1"/>
    </xf>
    <xf numFmtId="3" fontId="5" fillId="0" borderId="7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3" fontId="4" fillId="0" borderId="14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3" fontId="4" fillId="0" borderId="15" xfId="0" applyNumberFormat="1" applyFont="1" applyBorder="1" applyAlignment="1">
      <alignment horizontal="center" vertical="center"/>
    </xf>
    <xf numFmtId="3" fontId="4" fillId="0" borderId="11" xfId="0" applyNumberFormat="1" applyFont="1" applyBorder="1" applyAlignment="1">
      <alignment horizontal="center" vertical="center"/>
    </xf>
    <xf numFmtId="3" fontId="4" fillId="0" borderId="12" xfId="0" applyNumberFormat="1" applyFont="1" applyBorder="1" applyAlignment="1">
      <alignment horizontal="center" vertical="center"/>
    </xf>
    <xf numFmtId="3" fontId="5" fillId="0" borderId="9" xfId="0" applyNumberFormat="1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5" borderId="0" xfId="0" applyFill="1"/>
    <xf numFmtId="3" fontId="0" fillId="5" borderId="19" xfId="0" applyNumberFormat="1" applyFill="1" applyBorder="1" applyAlignment="1">
      <alignment horizontal="center" vertical="center"/>
    </xf>
    <xf numFmtId="4" fontId="0" fillId="5" borderId="20" xfId="0" applyNumberFormat="1" applyFill="1" applyBorder="1" applyAlignment="1">
      <alignment horizontal="center" vertical="center"/>
    </xf>
    <xf numFmtId="0" fontId="2" fillId="5" borderId="21" xfId="0" applyFont="1" applyFill="1" applyBorder="1" applyAlignment="1">
      <alignment horizontal="center" vertical="center"/>
    </xf>
    <xf numFmtId="3" fontId="0" fillId="0" borderId="0" xfId="0" applyNumberFormat="1"/>
    <xf numFmtId="0" fontId="0" fillId="6" borderId="0" xfId="0" applyFill="1"/>
    <xf numFmtId="3" fontId="5" fillId="6" borderId="9" xfId="0" applyNumberFormat="1" applyFont="1" applyFill="1" applyBorder="1" applyAlignment="1">
      <alignment horizontal="center" vertical="center" wrapText="1"/>
    </xf>
    <xf numFmtId="3" fontId="5" fillId="0" borderId="22" xfId="0" applyNumberFormat="1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3" fontId="5" fillId="0" borderId="32" xfId="0" applyNumberFormat="1" applyFont="1" applyBorder="1" applyAlignment="1">
      <alignment horizontal="center" vertical="center" wrapText="1"/>
    </xf>
    <xf numFmtId="3" fontId="5" fillId="0" borderId="33" xfId="0" applyNumberFormat="1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3" fontId="8" fillId="0" borderId="23" xfId="0" applyNumberFormat="1" applyFont="1" applyBorder="1" applyAlignment="1">
      <alignment horizontal="center" vertical="center" wrapText="1"/>
    </xf>
    <xf numFmtId="3" fontId="9" fillId="0" borderId="2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horizontal="right"/>
    </xf>
    <xf numFmtId="0" fontId="0" fillId="5" borderId="0" xfId="0" applyFill="1" applyAlignment="1"/>
    <xf numFmtId="0" fontId="6" fillId="0" borderId="0" xfId="0" applyFont="1" applyAlignment="1"/>
    <xf numFmtId="0" fontId="0" fillId="0" borderId="0" xfId="0" applyAlignment="1"/>
    <xf numFmtId="0" fontId="0" fillId="2" borderId="0" xfId="0" applyFill="1" applyAlignment="1">
      <alignment wrapText="1"/>
    </xf>
    <xf numFmtId="0" fontId="0" fillId="0" borderId="0" xfId="0" applyAlignment="1">
      <alignment wrapText="1"/>
    </xf>
    <xf numFmtId="0" fontId="0" fillId="3" borderId="0" xfId="0" applyFill="1" applyAlignment="1"/>
    <xf numFmtId="0" fontId="0" fillId="4" borderId="0" xfId="0" applyFill="1" applyAlignment="1"/>
    <xf numFmtId="0" fontId="0" fillId="5" borderId="0" xfId="0" applyFill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9"/>
  <sheetViews>
    <sheetView workbookViewId="0">
      <selection activeCell="F21" sqref="F21"/>
    </sheetView>
  </sheetViews>
  <sheetFormatPr defaultRowHeight="15" x14ac:dyDescent="0.25"/>
  <cols>
    <col min="1" max="1" width="10.7109375" customWidth="1"/>
    <col min="2" max="6" width="14.7109375" customWidth="1"/>
  </cols>
  <sheetData>
    <row r="2" spans="1:6" ht="15.75" thickBot="1" x14ac:dyDescent="0.3"/>
    <row r="3" spans="1:6" ht="27" customHeight="1" thickTop="1" thickBot="1" x14ac:dyDescent="0.3">
      <c r="A3" s="2">
        <v>2014</v>
      </c>
      <c r="B3" s="3" t="s">
        <v>0</v>
      </c>
      <c r="C3" s="3" t="s">
        <v>1</v>
      </c>
      <c r="D3" s="3" t="s">
        <v>2</v>
      </c>
      <c r="E3" s="3" t="s">
        <v>3</v>
      </c>
      <c r="F3" s="4" t="s">
        <v>19</v>
      </c>
    </row>
    <row r="4" spans="1:6" ht="30.75" thickBot="1" x14ac:dyDescent="0.3">
      <c r="A4" s="1" t="s">
        <v>4</v>
      </c>
      <c r="B4" s="12">
        <v>17073</v>
      </c>
      <c r="C4" s="12">
        <v>17500</v>
      </c>
      <c r="D4" s="12">
        <v>13779</v>
      </c>
      <c r="E4" s="12">
        <f>SUM(B4:D4)</f>
        <v>48352</v>
      </c>
      <c r="F4" s="13"/>
    </row>
    <row r="5" spans="1:6" ht="20.100000000000001" customHeight="1" thickTop="1" x14ac:dyDescent="0.25">
      <c r="A5" s="7" t="s">
        <v>5</v>
      </c>
      <c r="B5" s="14">
        <v>358</v>
      </c>
      <c r="C5" s="15">
        <v>385</v>
      </c>
      <c r="D5" s="15">
        <v>210</v>
      </c>
      <c r="E5" s="15">
        <f>SUM(B5:D5)</f>
        <v>953</v>
      </c>
      <c r="F5" s="16">
        <v>38510</v>
      </c>
    </row>
    <row r="6" spans="1:6" ht="20.100000000000001" customHeight="1" x14ac:dyDescent="0.25">
      <c r="A6" s="8" t="s">
        <v>6</v>
      </c>
      <c r="B6" s="17">
        <v>362</v>
      </c>
      <c r="C6" s="18">
        <v>349</v>
      </c>
      <c r="D6" s="18">
        <v>194</v>
      </c>
      <c r="E6" s="15">
        <f t="shared" ref="E6:E16" si="0">SUM(B6:D6)</f>
        <v>905</v>
      </c>
      <c r="F6" s="19">
        <v>33112</v>
      </c>
    </row>
    <row r="7" spans="1:6" ht="20.100000000000001" customHeight="1" x14ac:dyDescent="0.25">
      <c r="A7" s="8" t="s">
        <v>7</v>
      </c>
      <c r="B7" s="17">
        <v>331</v>
      </c>
      <c r="C7" s="18">
        <v>325</v>
      </c>
      <c r="D7" s="18">
        <v>205</v>
      </c>
      <c r="E7" s="15">
        <f t="shared" si="0"/>
        <v>861</v>
      </c>
      <c r="F7" s="19">
        <v>29293</v>
      </c>
    </row>
    <row r="8" spans="1:6" ht="20.100000000000001" customHeight="1" x14ac:dyDescent="0.25">
      <c r="A8" s="8" t="s">
        <v>8</v>
      </c>
      <c r="B8" s="17">
        <v>320</v>
      </c>
      <c r="C8" s="18">
        <v>308</v>
      </c>
      <c r="D8" s="18">
        <v>202</v>
      </c>
      <c r="E8" s="15">
        <f t="shared" si="0"/>
        <v>830</v>
      </c>
      <c r="F8" s="19">
        <v>22920</v>
      </c>
    </row>
    <row r="9" spans="1:6" ht="20.100000000000001" customHeight="1" x14ac:dyDescent="0.25">
      <c r="A9" s="8" t="s">
        <v>9</v>
      </c>
      <c r="B9" s="17">
        <v>285</v>
      </c>
      <c r="C9" s="18">
        <v>270</v>
      </c>
      <c r="D9" s="18">
        <v>213</v>
      </c>
      <c r="E9" s="15">
        <f t="shared" si="0"/>
        <v>768</v>
      </c>
      <c r="F9" s="19">
        <v>19827</v>
      </c>
    </row>
    <row r="10" spans="1:6" ht="20.100000000000001" customHeight="1" x14ac:dyDescent="0.25">
      <c r="A10" s="8" t="s">
        <v>10</v>
      </c>
      <c r="B10" s="17">
        <v>262</v>
      </c>
      <c r="C10" s="18">
        <v>240</v>
      </c>
      <c r="D10" s="18">
        <v>206</v>
      </c>
      <c r="E10" s="15">
        <f t="shared" si="0"/>
        <v>708</v>
      </c>
      <c r="F10" s="19">
        <v>13556</v>
      </c>
    </row>
    <row r="11" spans="1:6" ht="20.100000000000001" customHeight="1" x14ac:dyDescent="0.25">
      <c r="A11" s="8" t="s">
        <v>11</v>
      </c>
      <c r="B11" s="17">
        <v>258</v>
      </c>
      <c r="C11" s="18">
        <v>254</v>
      </c>
      <c r="D11" s="18">
        <v>218</v>
      </c>
      <c r="E11" s="15">
        <f t="shared" si="0"/>
        <v>730</v>
      </c>
      <c r="F11" s="19">
        <v>12037</v>
      </c>
    </row>
    <row r="12" spans="1:6" ht="20.100000000000001" customHeight="1" x14ac:dyDescent="0.25">
      <c r="A12" s="8" t="s">
        <v>12</v>
      </c>
      <c r="B12" s="17">
        <v>249</v>
      </c>
      <c r="C12" s="18">
        <v>252</v>
      </c>
      <c r="D12" s="18">
        <v>216</v>
      </c>
      <c r="E12" s="15">
        <f t="shared" si="0"/>
        <v>717</v>
      </c>
      <c r="F12" s="19">
        <v>12850</v>
      </c>
    </row>
    <row r="13" spans="1:6" ht="20.100000000000001" customHeight="1" x14ac:dyDescent="0.25">
      <c r="A13" s="8" t="s">
        <v>13</v>
      </c>
      <c r="B13" s="17">
        <v>280</v>
      </c>
      <c r="C13" s="18">
        <v>259</v>
      </c>
      <c r="D13" s="18">
        <v>211</v>
      </c>
      <c r="E13" s="15">
        <f t="shared" si="0"/>
        <v>750</v>
      </c>
      <c r="F13" s="19">
        <v>15655</v>
      </c>
    </row>
    <row r="14" spans="1:6" ht="20.100000000000001" customHeight="1" x14ac:dyDescent="0.25">
      <c r="A14" s="8" t="s">
        <v>14</v>
      </c>
      <c r="B14" s="17">
        <v>332</v>
      </c>
      <c r="C14" s="18">
        <v>338</v>
      </c>
      <c r="D14" s="18">
        <v>207</v>
      </c>
      <c r="E14" s="15">
        <f t="shared" si="0"/>
        <v>877</v>
      </c>
      <c r="F14" s="19">
        <v>21623</v>
      </c>
    </row>
    <row r="15" spans="1:6" ht="20.100000000000001" customHeight="1" x14ac:dyDescent="0.25">
      <c r="A15" s="8" t="s">
        <v>15</v>
      </c>
      <c r="B15" s="17">
        <v>356</v>
      </c>
      <c r="C15" s="18">
        <v>387</v>
      </c>
      <c r="D15" s="18">
        <v>209</v>
      </c>
      <c r="E15" s="15">
        <f t="shared" si="0"/>
        <v>952</v>
      </c>
      <c r="F15" s="19">
        <v>24866</v>
      </c>
    </row>
    <row r="16" spans="1:6" ht="20.100000000000001" customHeight="1" thickBot="1" x14ac:dyDescent="0.3">
      <c r="A16" s="9" t="s">
        <v>16</v>
      </c>
      <c r="B16" s="20">
        <v>394</v>
      </c>
      <c r="C16" s="21">
        <v>423</v>
      </c>
      <c r="D16" s="21">
        <v>210</v>
      </c>
      <c r="E16" s="15">
        <f t="shared" si="0"/>
        <v>1027</v>
      </c>
      <c r="F16" s="22">
        <v>31333</v>
      </c>
    </row>
    <row r="17" spans="1:6" ht="31.5" thickTop="1" thickBot="1" x14ac:dyDescent="0.3">
      <c r="A17" s="5" t="s">
        <v>17</v>
      </c>
      <c r="B17" s="10">
        <f>SUM(B5:B16)</f>
        <v>3787</v>
      </c>
      <c r="C17" s="10">
        <f t="shared" ref="C17:F17" si="1">SUM(C5:C16)</f>
        <v>3790</v>
      </c>
      <c r="D17" s="10">
        <f t="shared" si="1"/>
        <v>2501</v>
      </c>
      <c r="E17" s="10">
        <f t="shared" si="1"/>
        <v>10078</v>
      </c>
      <c r="F17" s="11">
        <f t="shared" si="1"/>
        <v>275582</v>
      </c>
    </row>
    <row r="18" spans="1:6" ht="30.75" thickBot="1" x14ac:dyDescent="0.3">
      <c r="A18" s="6" t="s">
        <v>18</v>
      </c>
      <c r="B18" s="23">
        <f>SUM(B4+B17)</f>
        <v>20860</v>
      </c>
      <c r="C18" s="23">
        <f t="shared" ref="C18:E18" si="2">SUM(C4+C17)</f>
        <v>21290</v>
      </c>
      <c r="D18" s="23">
        <f t="shared" si="2"/>
        <v>16280</v>
      </c>
      <c r="E18" s="23">
        <f t="shared" si="2"/>
        <v>58430</v>
      </c>
      <c r="F18" s="24">
        <v>1550872</v>
      </c>
    </row>
    <row r="19" spans="1:6" ht="15.75" thickTop="1" x14ac:dyDescent="0.25"/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9"/>
  <sheetViews>
    <sheetView workbookViewId="0">
      <selection activeCell="F4" sqref="F4"/>
    </sheetView>
  </sheetViews>
  <sheetFormatPr defaultRowHeight="15" x14ac:dyDescent="0.25"/>
  <cols>
    <col min="1" max="1" width="10.7109375" customWidth="1"/>
    <col min="2" max="6" width="14.7109375" customWidth="1"/>
  </cols>
  <sheetData>
    <row r="2" spans="1:6" ht="15.75" thickBot="1" x14ac:dyDescent="0.3"/>
    <row r="3" spans="1:6" ht="27" customHeight="1" thickTop="1" thickBot="1" x14ac:dyDescent="0.3">
      <c r="A3" s="2">
        <f>'2014'!A3+1</f>
        <v>2015</v>
      </c>
      <c r="B3" s="3" t="s">
        <v>0</v>
      </c>
      <c r="C3" s="3" t="s">
        <v>1</v>
      </c>
      <c r="D3" s="3" t="s">
        <v>2</v>
      </c>
      <c r="E3" s="3" t="s">
        <v>3</v>
      </c>
      <c r="F3" s="4" t="s">
        <v>19</v>
      </c>
    </row>
    <row r="4" spans="1:6" ht="30.75" thickBot="1" x14ac:dyDescent="0.3">
      <c r="A4" s="1" t="s">
        <v>20</v>
      </c>
      <c r="B4" s="23">
        <f>'2014'!B18</f>
        <v>20860</v>
      </c>
      <c r="C4" s="23">
        <f>'2014'!C18</f>
        <v>21290</v>
      </c>
      <c r="D4" s="23">
        <f>'2014'!D18</f>
        <v>16280</v>
      </c>
      <c r="E4" s="12">
        <f>SUM(B4:D4)</f>
        <v>58430</v>
      </c>
      <c r="F4" s="24">
        <f>'2014'!F18</f>
        <v>1550872</v>
      </c>
    </row>
    <row r="5" spans="1:6" ht="20.100000000000001" customHeight="1" thickTop="1" x14ac:dyDescent="0.25">
      <c r="A5" s="7" t="s">
        <v>5</v>
      </c>
      <c r="B5" s="14">
        <v>395</v>
      </c>
      <c r="C5" s="15">
        <v>312</v>
      </c>
      <c r="D5" s="15">
        <v>221</v>
      </c>
      <c r="E5" s="15">
        <f>SUM(B5:D5)</f>
        <v>928</v>
      </c>
      <c r="F5" s="16">
        <v>22187</v>
      </c>
    </row>
    <row r="6" spans="1:6" ht="20.100000000000001" customHeight="1" x14ac:dyDescent="0.25">
      <c r="A6" s="8" t="s">
        <v>6</v>
      </c>
      <c r="B6" s="17">
        <v>399</v>
      </c>
      <c r="C6" s="18">
        <v>277</v>
      </c>
      <c r="D6" s="18">
        <v>205</v>
      </c>
      <c r="E6" s="15">
        <f t="shared" ref="E6:E16" si="0">SUM(B6:D6)</f>
        <v>881</v>
      </c>
      <c r="F6" s="19">
        <v>21618</v>
      </c>
    </row>
    <row r="7" spans="1:6" ht="20.100000000000001" customHeight="1" x14ac:dyDescent="0.25">
      <c r="A7" s="8" t="s">
        <v>7</v>
      </c>
      <c r="B7" s="17">
        <v>368</v>
      </c>
      <c r="C7" s="18">
        <v>253</v>
      </c>
      <c r="D7" s="18">
        <v>216</v>
      </c>
      <c r="E7" s="15">
        <f t="shared" si="0"/>
        <v>837</v>
      </c>
      <c r="F7" s="19">
        <v>20460</v>
      </c>
    </row>
    <row r="8" spans="1:6" ht="20.100000000000001" customHeight="1" x14ac:dyDescent="0.25">
      <c r="A8" s="8" t="s">
        <v>8</v>
      </c>
      <c r="B8" s="17">
        <v>357</v>
      </c>
      <c r="C8" s="18">
        <v>236</v>
      </c>
      <c r="D8" s="18">
        <v>213</v>
      </c>
      <c r="E8" s="15">
        <f t="shared" si="0"/>
        <v>806</v>
      </c>
      <c r="F8" s="19">
        <v>18569</v>
      </c>
    </row>
    <row r="9" spans="1:6" ht="20.100000000000001" customHeight="1" x14ac:dyDescent="0.25">
      <c r="A9" s="8" t="s">
        <v>9</v>
      </c>
      <c r="B9" s="17">
        <v>322</v>
      </c>
      <c r="C9" s="18">
        <v>198</v>
      </c>
      <c r="D9" s="18">
        <v>224</v>
      </c>
      <c r="E9" s="15">
        <f t="shared" si="0"/>
        <v>744</v>
      </c>
      <c r="F9" s="19">
        <v>13265</v>
      </c>
    </row>
    <row r="10" spans="1:6" ht="20.100000000000001" customHeight="1" x14ac:dyDescent="0.25">
      <c r="A10" s="8" t="s">
        <v>10</v>
      </c>
      <c r="B10" s="17">
        <v>299</v>
      </c>
      <c r="C10" s="18">
        <v>168</v>
      </c>
      <c r="D10" s="18">
        <v>217</v>
      </c>
      <c r="E10" s="15">
        <f t="shared" si="0"/>
        <v>684</v>
      </c>
      <c r="F10" s="19">
        <v>10045</v>
      </c>
    </row>
    <row r="11" spans="1:6" ht="20.100000000000001" customHeight="1" x14ac:dyDescent="0.25">
      <c r="A11" s="8" t="s">
        <v>11</v>
      </c>
      <c r="B11" s="17">
        <v>295</v>
      </c>
      <c r="C11" s="18">
        <v>182</v>
      </c>
      <c r="D11" s="18">
        <v>229</v>
      </c>
      <c r="E11" s="15">
        <f t="shared" si="0"/>
        <v>706</v>
      </c>
      <c r="F11" s="19">
        <v>10595</v>
      </c>
    </row>
    <row r="12" spans="1:6" ht="20.100000000000001" customHeight="1" x14ac:dyDescent="0.25">
      <c r="A12" s="8" t="s">
        <v>12</v>
      </c>
      <c r="B12" s="17">
        <v>286</v>
      </c>
      <c r="C12" s="18">
        <v>180</v>
      </c>
      <c r="D12" s="18">
        <v>227</v>
      </c>
      <c r="E12" s="15">
        <f t="shared" si="0"/>
        <v>693</v>
      </c>
      <c r="F12" s="19">
        <v>10335</v>
      </c>
    </row>
    <row r="13" spans="1:6" ht="20.100000000000001" customHeight="1" x14ac:dyDescent="0.25">
      <c r="A13" s="8" t="s">
        <v>13</v>
      </c>
      <c r="B13" s="17">
        <v>317</v>
      </c>
      <c r="C13" s="18">
        <v>186</v>
      </c>
      <c r="D13" s="18">
        <v>222</v>
      </c>
      <c r="E13" s="15">
        <f t="shared" si="0"/>
        <v>725</v>
      </c>
      <c r="F13" s="19">
        <v>13048</v>
      </c>
    </row>
    <row r="14" spans="1:6" ht="20.100000000000001" customHeight="1" x14ac:dyDescent="0.25">
      <c r="A14" s="8" t="s">
        <v>14</v>
      </c>
      <c r="B14" s="17">
        <v>369</v>
      </c>
      <c r="C14" s="18">
        <v>265</v>
      </c>
      <c r="D14" s="18">
        <v>218</v>
      </c>
      <c r="E14" s="15">
        <f t="shared" si="0"/>
        <v>852</v>
      </c>
      <c r="F14" s="19">
        <v>18404</v>
      </c>
    </row>
    <row r="15" spans="1:6" ht="20.100000000000001" customHeight="1" x14ac:dyDescent="0.25">
      <c r="A15" s="8" t="s">
        <v>15</v>
      </c>
      <c r="B15" s="17">
        <v>393</v>
      </c>
      <c r="C15" s="18">
        <v>314</v>
      </c>
      <c r="D15" s="18">
        <v>220</v>
      </c>
      <c r="E15" s="15">
        <f t="shared" si="0"/>
        <v>927</v>
      </c>
      <c r="F15" s="19">
        <v>19715</v>
      </c>
    </row>
    <row r="16" spans="1:6" ht="20.100000000000001" customHeight="1" thickBot="1" x14ac:dyDescent="0.3">
      <c r="A16" s="9" t="s">
        <v>16</v>
      </c>
      <c r="B16" s="20">
        <v>430</v>
      </c>
      <c r="C16" s="21">
        <v>349</v>
      </c>
      <c r="D16" s="21">
        <v>218</v>
      </c>
      <c r="E16" s="15">
        <f t="shared" si="0"/>
        <v>997</v>
      </c>
      <c r="F16" s="22">
        <v>21097</v>
      </c>
    </row>
    <row r="17" spans="1:6" ht="31.5" thickTop="1" thickBot="1" x14ac:dyDescent="0.3">
      <c r="A17" s="5" t="s">
        <v>25</v>
      </c>
      <c r="B17" s="10">
        <f>SUM(B5:B16)</f>
        <v>4230</v>
      </c>
      <c r="C17" s="10">
        <f t="shared" ref="C17:F17" si="1">SUM(C5:C16)</f>
        <v>2920</v>
      </c>
      <c r="D17" s="10">
        <f t="shared" si="1"/>
        <v>2630</v>
      </c>
      <c r="E17" s="10">
        <f t="shared" si="1"/>
        <v>9780</v>
      </c>
      <c r="F17" s="11">
        <f t="shared" si="1"/>
        <v>199338</v>
      </c>
    </row>
    <row r="18" spans="1:6" ht="30.75" thickBot="1" x14ac:dyDescent="0.3">
      <c r="A18" s="6" t="s">
        <v>21</v>
      </c>
      <c r="B18" s="23">
        <f>SUM(B4+B17)</f>
        <v>25090</v>
      </c>
      <c r="C18" s="23">
        <f t="shared" ref="C18:E18" si="2">SUM(C4+C17)</f>
        <v>24210</v>
      </c>
      <c r="D18" s="23">
        <f>SUM(D4+D17)</f>
        <v>18910</v>
      </c>
      <c r="E18" s="23">
        <f t="shared" si="2"/>
        <v>68210</v>
      </c>
      <c r="F18" s="24">
        <f>SUM(F4+F17)</f>
        <v>1750210</v>
      </c>
    </row>
    <row r="19" spans="1:6" ht="15.75" thickTop="1" x14ac:dyDescent="0.25"/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I21"/>
  <sheetViews>
    <sheetView workbookViewId="0">
      <selection activeCell="C5" sqref="C5:C16"/>
    </sheetView>
  </sheetViews>
  <sheetFormatPr defaultRowHeight="15" x14ac:dyDescent="0.25"/>
  <cols>
    <col min="1" max="1" width="10.7109375" customWidth="1"/>
    <col min="2" max="6" width="14.7109375" customWidth="1"/>
  </cols>
  <sheetData>
    <row r="2" spans="1:9" ht="15.75" thickBot="1" x14ac:dyDescent="0.3"/>
    <row r="3" spans="1:9" ht="27" customHeight="1" thickTop="1" thickBot="1" x14ac:dyDescent="0.3">
      <c r="A3" s="2">
        <f>'2015'!A3+1</f>
        <v>2016</v>
      </c>
      <c r="B3" s="3" t="s">
        <v>0</v>
      </c>
      <c r="C3" s="3" t="s">
        <v>1</v>
      </c>
      <c r="D3" s="3" t="s">
        <v>2</v>
      </c>
      <c r="E3" s="3" t="s">
        <v>3</v>
      </c>
      <c r="F3" s="4" t="s">
        <v>19</v>
      </c>
    </row>
    <row r="4" spans="1:9" ht="30.75" thickBot="1" x14ac:dyDescent="0.3">
      <c r="A4" s="1" t="s">
        <v>22</v>
      </c>
      <c r="B4" s="23">
        <f>'2015'!B18</f>
        <v>25090</v>
      </c>
      <c r="C4" s="23">
        <f>'2015'!C18</f>
        <v>24210</v>
      </c>
      <c r="D4" s="23">
        <f>'2015'!D18</f>
        <v>18910</v>
      </c>
      <c r="E4" s="12">
        <f>SUM(B4:D4)</f>
        <v>68210</v>
      </c>
      <c r="F4" s="24">
        <f>'2015'!F18</f>
        <v>1750210</v>
      </c>
    </row>
    <row r="5" spans="1:9" ht="20.100000000000001" customHeight="1" thickTop="1" x14ac:dyDescent="0.25">
      <c r="A5" s="7" t="s">
        <v>5</v>
      </c>
      <c r="B5" s="14">
        <v>320</v>
      </c>
      <c r="C5" s="14">
        <v>376</v>
      </c>
      <c r="D5" s="14">
        <v>216</v>
      </c>
      <c r="E5" s="15">
        <f>SUM(B5:D5)</f>
        <v>912</v>
      </c>
      <c r="F5" s="16">
        <v>21240</v>
      </c>
    </row>
    <row r="6" spans="1:9" ht="20.100000000000001" customHeight="1" x14ac:dyDescent="0.25">
      <c r="A6" s="8" t="s">
        <v>6</v>
      </c>
      <c r="B6" s="17">
        <v>324</v>
      </c>
      <c r="C6" s="17">
        <v>341</v>
      </c>
      <c r="D6" s="17">
        <v>202</v>
      </c>
      <c r="E6" s="15">
        <f t="shared" ref="E6:E16" si="0">SUM(B6:D6)</f>
        <v>867</v>
      </c>
      <c r="F6" s="19">
        <v>20340</v>
      </c>
    </row>
    <row r="7" spans="1:9" ht="20.100000000000001" customHeight="1" x14ac:dyDescent="0.25">
      <c r="A7" s="8" t="s">
        <v>7</v>
      </c>
      <c r="B7" s="17">
        <v>293</v>
      </c>
      <c r="C7" s="17">
        <v>317</v>
      </c>
      <c r="D7" s="17">
        <v>210</v>
      </c>
      <c r="E7" s="15">
        <f t="shared" si="0"/>
        <v>820</v>
      </c>
      <c r="F7" s="19">
        <v>19606</v>
      </c>
    </row>
    <row r="8" spans="1:9" ht="20.100000000000001" customHeight="1" x14ac:dyDescent="0.25">
      <c r="A8" s="8" t="s">
        <v>8</v>
      </c>
      <c r="B8" s="17">
        <v>282</v>
      </c>
      <c r="C8" s="17">
        <v>300</v>
      </c>
      <c r="D8" s="17">
        <v>209</v>
      </c>
      <c r="E8" s="15">
        <f t="shared" si="0"/>
        <v>791</v>
      </c>
      <c r="F8" s="19">
        <v>17820</v>
      </c>
    </row>
    <row r="9" spans="1:9" ht="20.100000000000001" customHeight="1" x14ac:dyDescent="0.25">
      <c r="A9" s="8" t="s">
        <v>9</v>
      </c>
      <c r="B9" s="17">
        <v>247</v>
      </c>
      <c r="C9" s="17">
        <v>262</v>
      </c>
      <c r="D9" s="17">
        <v>219</v>
      </c>
      <c r="E9" s="15">
        <f t="shared" si="0"/>
        <v>728</v>
      </c>
      <c r="F9" s="19">
        <v>13560</v>
      </c>
    </row>
    <row r="10" spans="1:9" ht="20.100000000000001" customHeight="1" x14ac:dyDescent="0.25">
      <c r="A10" s="8" t="s">
        <v>10</v>
      </c>
      <c r="B10" s="17">
        <v>224</v>
      </c>
      <c r="C10" s="17">
        <v>232</v>
      </c>
      <c r="D10" s="17">
        <v>212</v>
      </c>
      <c r="E10" s="15">
        <f t="shared" si="0"/>
        <v>668</v>
      </c>
      <c r="F10" s="19">
        <v>11360</v>
      </c>
    </row>
    <row r="11" spans="1:9" ht="20.100000000000001" customHeight="1" x14ac:dyDescent="0.25">
      <c r="A11" s="8" t="s">
        <v>11</v>
      </c>
      <c r="B11" s="17">
        <v>220</v>
      </c>
      <c r="C11" s="17">
        <v>246</v>
      </c>
      <c r="D11" s="17">
        <v>223</v>
      </c>
      <c r="E11" s="15">
        <f t="shared" si="0"/>
        <v>689</v>
      </c>
      <c r="F11" s="19">
        <v>11780</v>
      </c>
      <c r="I11" s="30"/>
    </row>
    <row r="12" spans="1:9" ht="20.100000000000001" customHeight="1" x14ac:dyDescent="0.25">
      <c r="A12" s="8" t="s">
        <v>12</v>
      </c>
      <c r="B12" s="17">
        <v>211</v>
      </c>
      <c r="C12" s="17">
        <v>244</v>
      </c>
      <c r="D12" s="17">
        <v>221</v>
      </c>
      <c r="E12" s="15">
        <f t="shared" si="0"/>
        <v>676</v>
      </c>
      <c r="F12" s="19">
        <v>11520</v>
      </c>
    </row>
    <row r="13" spans="1:9" ht="20.100000000000001" customHeight="1" x14ac:dyDescent="0.25">
      <c r="A13" s="8" t="s">
        <v>13</v>
      </c>
      <c r="B13" s="17">
        <v>242</v>
      </c>
      <c r="C13" s="17">
        <v>250</v>
      </c>
      <c r="D13" s="17">
        <v>217</v>
      </c>
      <c r="E13" s="15">
        <f t="shared" si="0"/>
        <v>709</v>
      </c>
      <c r="F13" s="19">
        <v>14180</v>
      </c>
    </row>
    <row r="14" spans="1:9" ht="20.100000000000001" customHeight="1" x14ac:dyDescent="0.25">
      <c r="A14" s="8" t="s">
        <v>14</v>
      </c>
      <c r="B14" s="17">
        <v>294</v>
      </c>
      <c r="C14" s="17">
        <v>329</v>
      </c>
      <c r="D14" s="17">
        <v>220</v>
      </c>
      <c r="E14" s="15">
        <f t="shared" si="0"/>
        <v>843</v>
      </c>
      <c r="F14" s="19">
        <v>18360</v>
      </c>
    </row>
    <row r="15" spans="1:9" ht="20.100000000000001" customHeight="1" x14ac:dyDescent="0.25">
      <c r="A15" s="8" t="s">
        <v>15</v>
      </c>
      <c r="B15" s="17">
        <v>318</v>
      </c>
      <c r="C15" s="17">
        <v>378</v>
      </c>
      <c r="D15" s="17">
        <v>8</v>
      </c>
      <c r="E15" s="15">
        <f t="shared" si="0"/>
        <v>704</v>
      </c>
      <c r="F15" s="19">
        <v>13080</v>
      </c>
    </row>
    <row r="16" spans="1:9" ht="20.100000000000001" customHeight="1" thickBot="1" x14ac:dyDescent="0.3">
      <c r="A16" s="9" t="s">
        <v>16</v>
      </c>
      <c r="B16" s="20">
        <v>346</v>
      </c>
      <c r="C16" s="20">
        <v>415</v>
      </c>
      <c r="D16" s="20">
        <v>80</v>
      </c>
      <c r="E16" s="15">
        <f t="shared" si="0"/>
        <v>841</v>
      </c>
      <c r="F16" s="22">
        <v>15820</v>
      </c>
    </row>
    <row r="17" spans="1:6" ht="31.5" thickTop="1" thickBot="1" x14ac:dyDescent="0.3">
      <c r="A17" s="5" t="s">
        <v>23</v>
      </c>
      <c r="B17" s="10">
        <f>SUM(B5:B16)</f>
        <v>3321</v>
      </c>
      <c r="C17" s="10">
        <f t="shared" ref="C17:F17" si="1">SUM(C5:C16)</f>
        <v>3690</v>
      </c>
      <c r="D17" s="10">
        <f t="shared" si="1"/>
        <v>2237</v>
      </c>
      <c r="E17" s="10">
        <f t="shared" si="1"/>
        <v>9248</v>
      </c>
      <c r="F17" s="11">
        <f t="shared" si="1"/>
        <v>188666</v>
      </c>
    </row>
    <row r="18" spans="1:6" ht="30.75" thickBot="1" x14ac:dyDescent="0.3">
      <c r="A18" s="6" t="s">
        <v>24</v>
      </c>
      <c r="B18" s="23">
        <f>SUM(B4+B17)</f>
        <v>28411</v>
      </c>
      <c r="C18" s="23">
        <f t="shared" ref="C18:E18" si="2">SUM(C4+C17)</f>
        <v>27900</v>
      </c>
      <c r="D18" s="23">
        <f t="shared" si="2"/>
        <v>21147</v>
      </c>
      <c r="E18" s="23">
        <f t="shared" si="2"/>
        <v>77458</v>
      </c>
      <c r="F18" s="24">
        <f>SUM(F4+F17)</f>
        <v>1938876</v>
      </c>
    </row>
    <row r="19" spans="1:6" ht="15.75" thickTop="1" x14ac:dyDescent="0.25"/>
    <row r="21" spans="1:6" x14ac:dyDescent="0.25">
      <c r="D21" t="s">
        <v>26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1"/>
  <sheetViews>
    <sheetView workbookViewId="0">
      <selection activeCell="E26" sqref="E26"/>
    </sheetView>
  </sheetViews>
  <sheetFormatPr defaultRowHeight="15" x14ac:dyDescent="0.25"/>
  <cols>
    <col min="1" max="1" width="10.7109375" customWidth="1"/>
    <col min="2" max="6" width="14.7109375" customWidth="1"/>
  </cols>
  <sheetData>
    <row r="2" spans="1:6" ht="15.75" thickBot="1" x14ac:dyDescent="0.3"/>
    <row r="3" spans="1:6" ht="27" customHeight="1" thickTop="1" thickBot="1" x14ac:dyDescent="0.3">
      <c r="A3" s="2">
        <f>'2016'!A3+1</f>
        <v>2017</v>
      </c>
      <c r="B3" s="3" t="s">
        <v>0</v>
      </c>
      <c r="C3" s="3" t="s">
        <v>1</v>
      </c>
      <c r="D3" s="3" t="s">
        <v>2</v>
      </c>
      <c r="E3" s="3" t="s">
        <v>3</v>
      </c>
      <c r="F3" s="4" t="s">
        <v>19</v>
      </c>
    </row>
    <row r="4" spans="1:6" ht="30.75" thickBot="1" x14ac:dyDescent="0.3">
      <c r="A4" s="1" t="s">
        <v>39</v>
      </c>
      <c r="B4" s="23">
        <f>'2016'!B18</f>
        <v>28411</v>
      </c>
      <c r="C4" s="23">
        <f>'2016'!C18</f>
        <v>27900</v>
      </c>
      <c r="D4" s="32">
        <v>11232</v>
      </c>
      <c r="E4" s="12">
        <f>SUM(B4:D4)</f>
        <v>67543</v>
      </c>
      <c r="F4" s="24">
        <f>'2016'!F18</f>
        <v>1938876</v>
      </c>
    </row>
    <row r="5" spans="1:6" ht="20.100000000000001" customHeight="1" thickTop="1" x14ac:dyDescent="0.25">
      <c r="A5" s="7" t="s">
        <v>5</v>
      </c>
      <c r="B5" s="14">
        <v>300</v>
      </c>
      <c r="C5" s="14">
        <v>358</v>
      </c>
      <c r="D5" s="14">
        <v>231</v>
      </c>
      <c r="E5" s="15">
        <f>SUM(B5:D5)</f>
        <v>889</v>
      </c>
      <c r="F5" s="16">
        <v>22393</v>
      </c>
    </row>
    <row r="6" spans="1:6" ht="20.100000000000001" customHeight="1" x14ac:dyDescent="0.25">
      <c r="A6" s="8" t="s">
        <v>6</v>
      </c>
      <c r="B6" s="17">
        <v>304</v>
      </c>
      <c r="C6" s="17">
        <v>323</v>
      </c>
      <c r="D6" s="17">
        <v>215</v>
      </c>
      <c r="E6" s="15">
        <f t="shared" ref="E6:E16" si="0">SUM(B6:D6)</f>
        <v>842</v>
      </c>
      <c r="F6" s="19">
        <v>21824</v>
      </c>
    </row>
    <row r="7" spans="1:6" ht="20.100000000000001" customHeight="1" x14ac:dyDescent="0.25">
      <c r="A7" s="8" t="s">
        <v>7</v>
      </c>
      <c r="B7" s="17">
        <v>273</v>
      </c>
      <c r="C7" s="17">
        <v>299</v>
      </c>
      <c r="D7" s="17">
        <v>226</v>
      </c>
      <c r="E7" s="15">
        <f t="shared" si="0"/>
        <v>798</v>
      </c>
      <c r="F7" s="19">
        <v>20866</v>
      </c>
    </row>
    <row r="8" spans="1:6" ht="20.100000000000001" customHeight="1" x14ac:dyDescent="0.25">
      <c r="A8" s="8" t="s">
        <v>8</v>
      </c>
      <c r="B8" s="17">
        <v>262</v>
      </c>
      <c r="C8" s="17">
        <v>282</v>
      </c>
      <c r="D8" s="17">
        <v>223</v>
      </c>
      <c r="E8" s="15">
        <f t="shared" si="0"/>
        <v>767</v>
      </c>
      <c r="F8" s="19">
        <v>18775</v>
      </c>
    </row>
    <row r="9" spans="1:6" ht="20.100000000000001" customHeight="1" x14ac:dyDescent="0.25">
      <c r="A9" s="8" t="s">
        <v>9</v>
      </c>
      <c r="B9" s="17">
        <v>227</v>
      </c>
      <c r="C9" s="17">
        <v>244</v>
      </c>
      <c r="D9" s="17">
        <v>234</v>
      </c>
      <c r="E9" s="15">
        <f t="shared" si="0"/>
        <v>705</v>
      </c>
      <c r="F9" s="19">
        <v>13471</v>
      </c>
    </row>
    <row r="10" spans="1:6" ht="20.100000000000001" customHeight="1" x14ac:dyDescent="0.25">
      <c r="A10" s="8" t="s">
        <v>10</v>
      </c>
      <c r="B10" s="17">
        <v>204</v>
      </c>
      <c r="C10" s="17">
        <v>214</v>
      </c>
      <c r="D10" s="17">
        <v>227</v>
      </c>
      <c r="E10" s="15">
        <f t="shared" si="0"/>
        <v>645</v>
      </c>
      <c r="F10" s="19">
        <v>10251</v>
      </c>
    </row>
    <row r="11" spans="1:6" ht="20.100000000000001" customHeight="1" x14ac:dyDescent="0.25">
      <c r="A11" s="8" t="s">
        <v>11</v>
      </c>
      <c r="B11" s="17">
        <v>200</v>
      </c>
      <c r="C11" s="17">
        <v>228</v>
      </c>
      <c r="D11" s="17">
        <v>239</v>
      </c>
      <c r="E11" s="15">
        <f t="shared" si="0"/>
        <v>667</v>
      </c>
      <c r="F11" s="19">
        <v>10801</v>
      </c>
    </row>
    <row r="12" spans="1:6" ht="20.100000000000001" customHeight="1" x14ac:dyDescent="0.25">
      <c r="A12" s="8" t="s">
        <v>12</v>
      </c>
      <c r="B12" s="17">
        <v>191</v>
      </c>
      <c r="C12" s="17">
        <v>226</v>
      </c>
      <c r="D12" s="17">
        <v>237</v>
      </c>
      <c r="E12" s="15">
        <f t="shared" si="0"/>
        <v>654</v>
      </c>
      <c r="F12" s="19">
        <v>10541</v>
      </c>
    </row>
    <row r="13" spans="1:6" ht="20.100000000000001" customHeight="1" x14ac:dyDescent="0.25">
      <c r="A13" s="8" t="s">
        <v>13</v>
      </c>
      <c r="B13" s="17">
        <v>222</v>
      </c>
      <c r="C13" s="17">
        <v>232</v>
      </c>
      <c r="D13" s="17">
        <v>232</v>
      </c>
      <c r="E13" s="15">
        <f t="shared" si="0"/>
        <v>686</v>
      </c>
      <c r="F13" s="19">
        <v>13254</v>
      </c>
    </row>
    <row r="14" spans="1:6" ht="20.100000000000001" customHeight="1" x14ac:dyDescent="0.25">
      <c r="A14" s="8" t="s">
        <v>14</v>
      </c>
      <c r="B14" s="17">
        <v>274</v>
      </c>
      <c r="C14" s="17">
        <v>311</v>
      </c>
      <c r="D14" s="17">
        <v>228</v>
      </c>
      <c r="E14" s="15">
        <f t="shared" si="0"/>
        <v>813</v>
      </c>
      <c r="F14" s="19">
        <v>18610</v>
      </c>
    </row>
    <row r="15" spans="1:6" ht="20.100000000000001" customHeight="1" x14ac:dyDescent="0.25">
      <c r="A15" s="8" t="s">
        <v>15</v>
      </c>
      <c r="B15" s="17">
        <v>298</v>
      </c>
      <c r="C15" s="17">
        <v>360</v>
      </c>
      <c r="D15" s="17">
        <v>230</v>
      </c>
      <c r="E15" s="15">
        <f t="shared" si="0"/>
        <v>888</v>
      </c>
      <c r="F15" s="19">
        <v>19921</v>
      </c>
    </row>
    <row r="16" spans="1:6" ht="20.100000000000001" customHeight="1" thickBot="1" x14ac:dyDescent="0.3">
      <c r="A16" s="9" t="s">
        <v>16</v>
      </c>
      <c r="B16" s="20">
        <v>317</v>
      </c>
      <c r="C16" s="20">
        <v>394</v>
      </c>
      <c r="D16" s="20">
        <v>220</v>
      </c>
      <c r="E16" s="15">
        <f t="shared" si="0"/>
        <v>931</v>
      </c>
      <c r="F16" s="22">
        <v>21107</v>
      </c>
    </row>
    <row r="17" spans="1:7" ht="31.5" thickTop="1" thickBot="1" x14ac:dyDescent="0.3">
      <c r="A17" s="5" t="s">
        <v>42</v>
      </c>
      <c r="B17" s="10">
        <f>SUM(B5:B16)</f>
        <v>3072</v>
      </c>
      <c r="C17" s="10">
        <f t="shared" ref="C17:F17" si="1">SUM(C5:C16)</f>
        <v>3471</v>
      </c>
      <c r="D17" s="10">
        <f t="shared" si="1"/>
        <v>2742</v>
      </c>
      <c r="E17" s="10">
        <f t="shared" si="1"/>
        <v>9285</v>
      </c>
      <c r="F17" s="11">
        <f t="shared" si="1"/>
        <v>201814</v>
      </c>
    </row>
    <row r="18" spans="1:7" ht="30.75" thickBot="1" x14ac:dyDescent="0.3">
      <c r="A18" s="6" t="s">
        <v>38</v>
      </c>
      <c r="B18" s="23">
        <f>SUM(B4+B17)</f>
        <v>31483</v>
      </c>
      <c r="C18" s="23">
        <f t="shared" ref="C18:E18" si="2">SUM(C4+C17)</f>
        <v>31371</v>
      </c>
      <c r="D18" s="23">
        <f t="shared" si="2"/>
        <v>13974</v>
      </c>
      <c r="E18" s="23">
        <f t="shared" si="2"/>
        <v>76828</v>
      </c>
      <c r="F18" s="24">
        <f>SUM(F4+F17)</f>
        <v>2140690</v>
      </c>
    </row>
    <row r="19" spans="1:7" ht="15.75" thickTop="1" x14ac:dyDescent="0.25"/>
    <row r="20" spans="1:7" x14ac:dyDescent="0.25">
      <c r="A20" s="31" t="s">
        <v>46</v>
      </c>
      <c r="B20" s="31"/>
      <c r="C20" s="31"/>
      <c r="D20" s="31"/>
      <c r="E20" s="31"/>
      <c r="F20" s="31"/>
      <c r="G20" s="31"/>
    </row>
    <row r="21" spans="1:7" x14ac:dyDescent="0.25">
      <c r="D21" t="s">
        <v>26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1"/>
  <sheetViews>
    <sheetView topLeftCell="A2" workbookViewId="0">
      <selection activeCell="B4" sqref="B4"/>
    </sheetView>
  </sheetViews>
  <sheetFormatPr defaultRowHeight="15" x14ac:dyDescent="0.25"/>
  <cols>
    <col min="1" max="1" width="10.7109375" customWidth="1"/>
    <col min="2" max="6" width="14.7109375" customWidth="1"/>
  </cols>
  <sheetData>
    <row r="2" spans="1:6" ht="15.75" thickBot="1" x14ac:dyDescent="0.3"/>
    <row r="3" spans="1:6" ht="27" customHeight="1" thickTop="1" thickBot="1" x14ac:dyDescent="0.3">
      <c r="A3" s="2">
        <f>'2017'!A3+1</f>
        <v>2018</v>
      </c>
      <c r="B3" s="3" t="s">
        <v>0</v>
      </c>
      <c r="C3" s="3" t="s">
        <v>1</v>
      </c>
      <c r="D3" s="3" t="s">
        <v>2</v>
      </c>
      <c r="E3" s="3" t="s">
        <v>3</v>
      </c>
      <c r="F3" s="4" t="s">
        <v>19</v>
      </c>
    </row>
    <row r="4" spans="1:6" ht="30.75" thickBot="1" x14ac:dyDescent="0.3">
      <c r="A4" s="1" t="s">
        <v>40</v>
      </c>
      <c r="B4" s="23">
        <f>'2017'!B18</f>
        <v>31483</v>
      </c>
      <c r="C4" s="23">
        <f>'2017'!C18</f>
        <v>31371</v>
      </c>
      <c r="D4" s="23">
        <f>'2017'!D18</f>
        <v>13974</v>
      </c>
      <c r="E4" s="12">
        <f>SUM(B4:D4)</f>
        <v>76828</v>
      </c>
      <c r="F4" s="24">
        <f>'2017'!F18</f>
        <v>2140690</v>
      </c>
    </row>
    <row r="5" spans="1:6" ht="20.100000000000001" customHeight="1" thickTop="1" x14ac:dyDescent="0.25">
      <c r="A5" s="7" t="s">
        <v>5</v>
      </c>
      <c r="B5" s="14">
        <v>310</v>
      </c>
      <c r="C5" s="14">
        <v>362</v>
      </c>
      <c r="D5" s="14">
        <v>221</v>
      </c>
      <c r="E5" s="15">
        <f>SUM(B5:D5)</f>
        <v>893</v>
      </c>
      <c r="F5" s="16">
        <v>21000</v>
      </c>
    </row>
    <row r="6" spans="1:6" ht="20.100000000000001" customHeight="1" x14ac:dyDescent="0.25">
      <c r="A6" s="8" t="s">
        <v>6</v>
      </c>
      <c r="B6" s="17">
        <v>304</v>
      </c>
      <c r="C6" s="17">
        <v>331</v>
      </c>
      <c r="D6" s="17">
        <v>205</v>
      </c>
      <c r="E6" s="15">
        <f t="shared" ref="E6:E16" si="0">SUM(B6:D6)</f>
        <v>840</v>
      </c>
      <c r="F6" s="19">
        <v>20521</v>
      </c>
    </row>
    <row r="7" spans="1:6" ht="20.100000000000001" customHeight="1" x14ac:dyDescent="0.25">
      <c r="A7" s="8" t="s">
        <v>7</v>
      </c>
      <c r="B7" s="17">
        <v>278</v>
      </c>
      <c r="C7" s="17">
        <v>305</v>
      </c>
      <c r="D7" s="17">
        <v>216</v>
      </c>
      <c r="E7" s="15">
        <f t="shared" si="0"/>
        <v>799</v>
      </c>
      <c r="F7" s="19">
        <v>19811</v>
      </c>
    </row>
    <row r="8" spans="1:6" ht="20.100000000000001" customHeight="1" x14ac:dyDescent="0.25">
      <c r="A8" s="8" t="s">
        <v>8</v>
      </c>
      <c r="B8" s="17">
        <v>260</v>
      </c>
      <c r="C8" s="17">
        <v>298</v>
      </c>
      <c r="D8" s="17">
        <v>213</v>
      </c>
      <c r="E8" s="15">
        <f t="shared" si="0"/>
        <v>771</v>
      </c>
      <c r="F8" s="19">
        <v>17780</v>
      </c>
    </row>
    <row r="9" spans="1:6" ht="20.100000000000001" customHeight="1" x14ac:dyDescent="0.25">
      <c r="A9" s="8" t="s">
        <v>9</v>
      </c>
      <c r="B9" s="17">
        <v>237</v>
      </c>
      <c r="C9" s="17">
        <v>253</v>
      </c>
      <c r="D9" s="17">
        <v>224</v>
      </c>
      <c r="E9" s="15">
        <f t="shared" si="0"/>
        <v>714</v>
      </c>
      <c r="F9" s="19">
        <v>16050</v>
      </c>
    </row>
    <row r="10" spans="1:6" ht="20.100000000000001" customHeight="1" x14ac:dyDescent="0.25">
      <c r="A10" s="8" t="s">
        <v>10</v>
      </c>
      <c r="B10" s="17">
        <v>210</v>
      </c>
      <c r="C10" s="17">
        <v>219</v>
      </c>
      <c r="D10" s="17">
        <v>217</v>
      </c>
      <c r="E10" s="15">
        <f t="shared" si="0"/>
        <v>646</v>
      </c>
      <c r="F10" s="19">
        <v>13010</v>
      </c>
    </row>
    <row r="11" spans="1:6" ht="20.100000000000001" customHeight="1" x14ac:dyDescent="0.25">
      <c r="A11" s="8" t="s">
        <v>11</v>
      </c>
      <c r="B11" s="17">
        <v>205</v>
      </c>
      <c r="C11" s="17">
        <v>234</v>
      </c>
      <c r="D11" s="17">
        <v>229</v>
      </c>
      <c r="E11" s="15">
        <f t="shared" si="0"/>
        <v>668</v>
      </c>
      <c r="F11" s="19">
        <v>13304</v>
      </c>
    </row>
    <row r="12" spans="1:6" ht="20.100000000000001" customHeight="1" x14ac:dyDescent="0.25">
      <c r="A12" s="8" t="s">
        <v>12</v>
      </c>
      <c r="B12" s="17">
        <v>220</v>
      </c>
      <c r="C12" s="17">
        <v>231</v>
      </c>
      <c r="D12" s="17">
        <v>227</v>
      </c>
      <c r="E12" s="15">
        <f t="shared" si="0"/>
        <v>678</v>
      </c>
      <c r="F12" s="19">
        <v>12050</v>
      </c>
    </row>
    <row r="13" spans="1:6" ht="20.100000000000001" customHeight="1" x14ac:dyDescent="0.25">
      <c r="A13" s="8" t="s">
        <v>13</v>
      </c>
      <c r="B13" s="17">
        <v>200</v>
      </c>
      <c r="C13" s="17">
        <v>239</v>
      </c>
      <c r="D13" s="17">
        <v>222</v>
      </c>
      <c r="E13" s="15">
        <f t="shared" si="0"/>
        <v>661</v>
      </c>
      <c r="F13" s="19">
        <v>13250</v>
      </c>
    </row>
    <row r="14" spans="1:6" ht="20.100000000000001" customHeight="1" x14ac:dyDescent="0.25">
      <c r="A14" s="8" t="s">
        <v>14</v>
      </c>
      <c r="B14" s="17">
        <v>142</v>
      </c>
      <c r="C14" s="17">
        <v>156</v>
      </c>
      <c r="D14" s="17">
        <v>218</v>
      </c>
      <c r="E14" s="15">
        <f t="shared" si="0"/>
        <v>516</v>
      </c>
      <c r="F14" s="19">
        <v>10990</v>
      </c>
    </row>
    <row r="15" spans="1:6" ht="20.100000000000001" customHeight="1" x14ac:dyDescent="0.25">
      <c r="A15" s="8" t="s">
        <v>15</v>
      </c>
      <c r="B15" s="17">
        <v>39</v>
      </c>
      <c r="C15" s="17">
        <v>62</v>
      </c>
      <c r="D15" s="17">
        <v>214</v>
      </c>
      <c r="E15" s="15">
        <f t="shared" si="0"/>
        <v>315</v>
      </c>
      <c r="F15" s="19">
        <v>9000</v>
      </c>
    </row>
    <row r="16" spans="1:6" ht="20.100000000000001" customHeight="1" thickBot="1" x14ac:dyDescent="0.3">
      <c r="A16" s="9" t="s">
        <v>16</v>
      </c>
      <c r="B16" s="20">
        <v>26</v>
      </c>
      <c r="C16" s="20">
        <v>29</v>
      </c>
      <c r="D16" s="20">
        <v>220</v>
      </c>
      <c r="E16" s="15">
        <f t="shared" si="0"/>
        <v>275</v>
      </c>
      <c r="F16" s="22">
        <v>8450</v>
      </c>
    </row>
    <row r="17" spans="1:6" ht="31.5" thickTop="1" thickBot="1" x14ac:dyDescent="0.3">
      <c r="A17" s="5" t="s">
        <v>44</v>
      </c>
      <c r="B17" s="10">
        <f>SUM(B5:B16)</f>
        <v>2431</v>
      </c>
      <c r="C17" s="10">
        <f t="shared" ref="C17:F17" si="1">SUM(C5:C16)</f>
        <v>2719</v>
      </c>
      <c r="D17" s="10">
        <f t="shared" si="1"/>
        <v>2626</v>
      </c>
      <c r="E17" s="10">
        <f t="shared" si="1"/>
        <v>7776</v>
      </c>
      <c r="F17" s="11">
        <f t="shared" si="1"/>
        <v>175216</v>
      </c>
    </row>
    <row r="18" spans="1:6" ht="30.75" thickBot="1" x14ac:dyDescent="0.3">
      <c r="A18" s="6" t="s">
        <v>41</v>
      </c>
      <c r="B18" s="23">
        <f>SUM(B4+B17)</f>
        <v>33914</v>
      </c>
      <c r="C18" s="23">
        <f t="shared" ref="C18:E18" si="2">SUM(C4+C17)</f>
        <v>34090</v>
      </c>
      <c r="D18" s="23">
        <f t="shared" si="2"/>
        <v>16600</v>
      </c>
      <c r="E18" s="23">
        <f t="shared" si="2"/>
        <v>84604</v>
      </c>
      <c r="F18" s="24">
        <f>SUM(F4+F17)</f>
        <v>2315906</v>
      </c>
    </row>
    <row r="19" spans="1:6" ht="15.75" thickTop="1" x14ac:dyDescent="0.25"/>
    <row r="21" spans="1:6" x14ac:dyDescent="0.25">
      <c r="D21" t="s">
        <v>26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1"/>
  <sheetViews>
    <sheetView workbookViewId="0">
      <selection activeCell="I9" sqref="I9"/>
    </sheetView>
  </sheetViews>
  <sheetFormatPr defaultRowHeight="15" x14ac:dyDescent="0.25"/>
  <cols>
    <col min="1" max="1" width="10.7109375" customWidth="1"/>
    <col min="2" max="6" width="14.7109375" customWidth="1"/>
  </cols>
  <sheetData>
    <row r="2" spans="1:6" ht="15.75" thickBot="1" x14ac:dyDescent="0.3"/>
    <row r="3" spans="1:6" ht="27" customHeight="1" thickTop="1" thickBot="1" x14ac:dyDescent="0.3">
      <c r="A3" s="2">
        <f>'2018'!A3+1</f>
        <v>2019</v>
      </c>
      <c r="B3" s="3" t="s">
        <v>0</v>
      </c>
      <c r="C3" s="3" t="s">
        <v>1</v>
      </c>
      <c r="D3" s="3" t="s">
        <v>2</v>
      </c>
      <c r="E3" s="3" t="s">
        <v>3</v>
      </c>
      <c r="F3" s="4" t="s">
        <v>19</v>
      </c>
    </row>
    <row r="4" spans="1:6" ht="30.75" thickBot="1" x14ac:dyDescent="0.3">
      <c r="A4" s="1" t="s">
        <v>40</v>
      </c>
      <c r="B4" s="49">
        <f>'2018'!B18</f>
        <v>33914</v>
      </c>
      <c r="C4" s="49">
        <f>'2018'!C18</f>
        <v>34090</v>
      </c>
      <c r="D4" s="48">
        <f>'2018'!D18</f>
        <v>16600</v>
      </c>
      <c r="E4" s="50">
        <f>SUM(B4:D4)</f>
        <v>84604</v>
      </c>
      <c r="F4" s="43">
        <f>'2018'!F18</f>
        <v>2315906</v>
      </c>
    </row>
    <row r="5" spans="1:6" ht="20.100000000000001" customHeight="1" thickTop="1" x14ac:dyDescent="0.25">
      <c r="A5" s="7" t="s">
        <v>5</v>
      </c>
      <c r="B5" s="34">
        <v>73</v>
      </c>
      <c r="C5" s="35">
        <v>70</v>
      </c>
      <c r="D5" s="36">
        <v>229</v>
      </c>
      <c r="E5" s="15">
        <f>SUM(B5:D5)</f>
        <v>372</v>
      </c>
      <c r="F5" s="45">
        <v>8942</v>
      </c>
    </row>
    <row r="6" spans="1:6" ht="20.100000000000001" customHeight="1" x14ac:dyDescent="0.25">
      <c r="A6" s="8" t="s">
        <v>6</v>
      </c>
      <c r="B6" s="37">
        <v>68</v>
      </c>
      <c r="C6" s="38">
        <v>69</v>
      </c>
      <c r="D6" s="39">
        <v>218</v>
      </c>
      <c r="E6" s="15">
        <f t="shared" ref="E6:E16" si="0">SUM(B6:D6)</f>
        <v>355</v>
      </c>
      <c r="F6" s="46">
        <v>8662</v>
      </c>
    </row>
    <row r="7" spans="1:6" ht="20.100000000000001" customHeight="1" x14ac:dyDescent="0.25">
      <c r="A7" s="8" t="s">
        <v>7</v>
      </c>
      <c r="B7" s="37">
        <v>65</v>
      </c>
      <c r="C7" s="38">
        <v>68</v>
      </c>
      <c r="D7" s="39">
        <v>224</v>
      </c>
      <c r="E7" s="15">
        <f t="shared" si="0"/>
        <v>357</v>
      </c>
      <c r="F7" s="46">
        <v>8711</v>
      </c>
    </row>
    <row r="8" spans="1:6" ht="20.100000000000001" customHeight="1" x14ac:dyDescent="0.25">
      <c r="A8" s="8" t="s">
        <v>8</v>
      </c>
      <c r="B8" s="37">
        <v>64</v>
      </c>
      <c r="C8" s="38">
        <v>63</v>
      </c>
      <c r="D8" s="39">
        <v>227</v>
      </c>
      <c r="E8" s="15">
        <f t="shared" si="0"/>
        <v>354</v>
      </c>
      <c r="F8" s="46">
        <v>8638</v>
      </c>
    </row>
    <row r="9" spans="1:6" ht="20.100000000000001" customHeight="1" x14ac:dyDescent="0.25">
      <c r="A9" s="8" t="s">
        <v>9</v>
      </c>
      <c r="B9" s="37">
        <v>60</v>
      </c>
      <c r="C9" s="38">
        <v>62</v>
      </c>
      <c r="D9" s="39">
        <v>232</v>
      </c>
      <c r="E9" s="15">
        <f t="shared" si="0"/>
        <v>354</v>
      </c>
      <c r="F9" s="46">
        <v>8638</v>
      </c>
    </row>
    <row r="10" spans="1:6" ht="20.100000000000001" customHeight="1" x14ac:dyDescent="0.25">
      <c r="A10" s="8" t="s">
        <v>10</v>
      </c>
      <c r="B10" s="37">
        <v>59</v>
      </c>
      <c r="C10" s="38">
        <v>60</v>
      </c>
      <c r="D10" s="39">
        <v>225</v>
      </c>
      <c r="E10" s="15">
        <f t="shared" si="0"/>
        <v>344</v>
      </c>
      <c r="F10" s="46">
        <v>8394</v>
      </c>
    </row>
    <row r="11" spans="1:6" ht="20.100000000000001" customHeight="1" x14ac:dyDescent="0.25">
      <c r="A11" s="8" t="s">
        <v>11</v>
      </c>
      <c r="B11" s="37">
        <v>58</v>
      </c>
      <c r="C11" s="38">
        <v>57</v>
      </c>
      <c r="D11" s="39">
        <v>237</v>
      </c>
      <c r="E11" s="15">
        <f t="shared" si="0"/>
        <v>352</v>
      </c>
      <c r="F11" s="46">
        <v>8589</v>
      </c>
    </row>
    <row r="12" spans="1:6" ht="20.100000000000001" customHeight="1" x14ac:dyDescent="0.25">
      <c r="A12" s="8" t="s">
        <v>12</v>
      </c>
      <c r="B12" s="37">
        <v>52</v>
      </c>
      <c r="C12" s="38">
        <v>55</v>
      </c>
      <c r="D12" s="39">
        <v>235</v>
      </c>
      <c r="E12" s="15">
        <f t="shared" si="0"/>
        <v>342</v>
      </c>
      <c r="F12" s="46">
        <v>8345</v>
      </c>
    </row>
    <row r="13" spans="1:6" ht="20.100000000000001" customHeight="1" x14ac:dyDescent="0.25">
      <c r="A13" s="8" t="s">
        <v>13</v>
      </c>
      <c r="B13" s="37">
        <v>60</v>
      </c>
      <c r="C13" s="38">
        <v>61</v>
      </c>
      <c r="D13" s="39">
        <v>232</v>
      </c>
      <c r="E13" s="15">
        <f t="shared" si="0"/>
        <v>353</v>
      </c>
      <c r="F13" s="46">
        <v>8614</v>
      </c>
    </row>
    <row r="14" spans="1:6" ht="20.100000000000001" customHeight="1" x14ac:dyDescent="0.25">
      <c r="A14" s="8" t="s">
        <v>14</v>
      </c>
      <c r="B14" s="37">
        <v>62</v>
      </c>
      <c r="C14" s="38">
        <v>63</v>
      </c>
      <c r="D14" s="39">
        <v>230</v>
      </c>
      <c r="E14" s="15">
        <f t="shared" si="0"/>
        <v>355</v>
      </c>
      <c r="F14" s="46">
        <v>8662</v>
      </c>
    </row>
    <row r="15" spans="1:6" ht="20.100000000000001" customHeight="1" x14ac:dyDescent="0.25">
      <c r="A15" s="8" t="s">
        <v>15</v>
      </c>
      <c r="B15" s="37">
        <v>65</v>
      </c>
      <c r="C15" s="38">
        <v>66</v>
      </c>
      <c r="D15" s="39">
        <v>222</v>
      </c>
      <c r="E15" s="15">
        <f t="shared" si="0"/>
        <v>353</v>
      </c>
      <c r="F15" s="46">
        <v>8614</v>
      </c>
    </row>
    <row r="16" spans="1:6" ht="20.100000000000001" customHeight="1" thickBot="1" x14ac:dyDescent="0.3">
      <c r="A16" s="9" t="s">
        <v>16</v>
      </c>
      <c r="B16" s="40">
        <v>70</v>
      </c>
      <c r="C16" s="41">
        <v>68</v>
      </c>
      <c r="D16" s="42">
        <v>215</v>
      </c>
      <c r="E16" s="15">
        <f t="shared" si="0"/>
        <v>353</v>
      </c>
      <c r="F16" s="47">
        <v>8614</v>
      </c>
    </row>
    <row r="17" spans="1:6" ht="31.5" thickTop="1" thickBot="1" x14ac:dyDescent="0.3">
      <c r="A17" s="5" t="s">
        <v>45</v>
      </c>
      <c r="B17" s="33">
        <f>SUM(B5:B16)</f>
        <v>756</v>
      </c>
      <c r="C17" s="33">
        <f t="shared" ref="C17:F17" si="1">SUM(C5:C16)</f>
        <v>762</v>
      </c>
      <c r="D17" s="33">
        <f t="shared" si="1"/>
        <v>2726</v>
      </c>
      <c r="E17" s="10">
        <f t="shared" si="1"/>
        <v>4244</v>
      </c>
      <c r="F17" s="44">
        <f t="shared" si="1"/>
        <v>103423</v>
      </c>
    </row>
    <row r="18" spans="1:6" ht="30.75" thickBot="1" x14ac:dyDescent="0.3">
      <c r="A18" s="6" t="s">
        <v>43</v>
      </c>
      <c r="B18" s="23">
        <f>SUM(B4+B17)</f>
        <v>34670</v>
      </c>
      <c r="C18" s="23">
        <f t="shared" ref="C18:E18" si="2">SUM(C4+C17)</f>
        <v>34852</v>
      </c>
      <c r="D18" s="23">
        <f t="shared" si="2"/>
        <v>19326</v>
      </c>
      <c r="E18" s="23">
        <f t="shared" si="2"/>
        <v>88848</v>
      </c>
      <c r="F18" s="24">
        <f>SUM(F4+F17)</f>
        <v>2419329</v>
      </c>
    </row>
    <row r="19" spans="1:6" ht="15.75" thickTop="1" x14ac:dyDescent="0.25"/>
    <row r="21" spans="1:6" x14ac:dyDescent="0.25">
      <c r="D21" t="s">
        <v>26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1"/>
  <sheetViews>
    <sheetView workbookViewId="0">
      <selection activeCell="I17" sqref="I17"/>
    </sheetView>
  </sheetViews>
  <sheetFormatPr defaultRowHeight="15" x14ac:dyDescent="0.25"/>
  <cols>
    <col min="1" max="1" width="10.7109375" customWidth="1"/>
    <col min="2" max="6" width="14.7109375" customWidth="1"/>
  </cols>
  <sheetData>
    <row r="2" spans="1:6" ht="15.75" thickBot="1" x14ac:dyDescent="0.3"/>
    <row r="3" spans="1:6" ht="27" customHeight="1" thickTop="1" thickBot="1" x14ac:dyDescent="0.3">
      <c r="A3" s="2">
        <f>'2018'!A3+1</f>
        <v>2019</v>
      </c>
      <c r="B3" s="3" t="s">
        <v>0</v>
      </c>
      <c r="C3" s="3" t="s">
        <v>1</v>
      </c>
      <c r="D3" s="3" t="s">
        <v>2</v>
      </c>
      <c r="E3" s="3" t="s">
        <v>3</v>
      </c>
      <c r="F3" s="4" t="s">
        <v>19</v>
      </c>
    </row>
    <row r="4" spans="1:6" ht="30.75" thickBot="1" x14ac:dyDescent="0.3">
      <c r="A4" s="1" t="s">
        <v>40</v>
      </c>
      <c r="B4" s="23">
        <f>'2019'!B18</f>
        <v>34670</v>
      </c>
      <c r="C4" s="23">
        <f>'2019'!C18</f>
        <v>34852</v>
      </c>
      <c r="D4" s="23">
        <f>'2019'!D18</f>
        <v>19326</v>
      </c>
      <c r="E4" s="12">
        <f>SUM(B4:D4)</f>
        <v>88848</v>
      </c>
      <c r="F4" s="24">
        <f>'2019'!F18</f>
        <v>2419329</v>
      </c>
    </row>
    <row r="5" spans="1:6" ht="20.100000000000001" customHeight="1" thickTop="1" x14ac:dyDescent="0.25">
      <c r="A5" s="7" t="s">
        <v>5</v>
      </c>
      <c r="B5" s="14">
        <v>0</v>
      </c>
      <c r="C5" s="14">
        <v>0</v>
      </c>
      <c r="D5" s="14">
        <v>0</v>
      </c>
      <c r="E5" s="15">
        <f>SUM(B5:D5)</f>
        <v>0</v>
      </c>
      <c r="F5" s="16"/>
    </row>
    <row r="6" spans="1:6" ht="20.100000000000001" customHeight="1" x14ac:dyDescent="0.25">
      <c r="A6" s="8" t="s">
        <v>6</v>
      </c>
      <c r="B6" s="17">
        <v>0</v>
      </c>
      <c r="C6" s="17">
        <v>0</v>
      </c>
      <c r="D6" s="17">
        <v>0</v>
      </c>
      <c r="E6" s="15">
        <f t="shared" ref="E6:E16" si="0">SUM(B6:D6)</f>
        <v>0</v>
      </c>
      <c r="F6" s="19"/>
    </row>
    <row r="7" spans="1:6" ht="20.100000000000001" customHeight="1" x14ac:dyDescent="0.25">
      <c r="A7" s="8" t="s">
        <v>7</v>
      </c>
      <c r="B7" s="17">
        <v>0</v>
      </c>
      <c r="C7" s="17">
        <v>0</v>
      </c>
      <c r="D7" s="17">
        <v>0</v>
      </c>
      <c r="E7" s="15">
        <f t="shared" si="0"/>
        <v>0</v>
      </c>
      <c r="F7" s="19"/>
    </row>
    <row r="8" spans="1:6" ht="20.100000000000001" customHeight="1" x14ac:dyDescent="0.25">
      <c r="A8" s="8" t="s">
        <v>8</v>
      </c>
      <c r="B8" s="17">
        <v>0</v>
      </c>
      <c r="C8" s="17">
        <v>0</v>
      </c>
      <c r="D8" s="17">
        <v>0</v>
      </c>
      <c r="E8" s="15">
        <f t="shared" si="0"/>
        <v>0</v>
      </c>
      <c r="F8" s="19"/>
    </row>
    <row r="9" spans="1:6" ht="20.100000000000001" customHeight="1" x14ac:dyDescent="0.25">
      <c r="A9" s="8" t="s">
        <v>9</v>
      </c>
      <c r="B9" s="17">
        <v>0</v>
      </c>
      <c r="C9" s="17">
        <v>0</v>
      </c>
      <c r="D9" s="17">
        <v>0</v>
      </c>
      <c r="E9" s="15">
        <f t="shared" si="0"/>
        <v>0</v>
      </c>
      <c r="F9" s="19"/>
    </row>
    <row r="10" spans="1:6" ht="20.100000000000001" customHeight="1" x14ac:dyDescent="0.25">
      <c r="A10" s="8" t="s">
        <v>10</v>
      </c>
      <c r="B10" s="17">
        <v>0</v>
      </c>
      <c r="C10" s="17">
        <v>0</v>
      </c>
      <c r="D10" s="17">
        <v>0</v>
      </c>
      <c r="E10" s="15">
        <f t="shared" si="0"/>
        <v>0</v>
      </c>
      <c r="F10" s="19"/>
    </row>
    <row r="11" spans="1:6" ht="20.100000000000001" customHeight="1" x14ac:dyDescent="0.25">
      <c r="A11" s="8" t="s">
        <v>11</v>
      </c>
      <c r="B11" s="17">
        <v>0</v>
      </c>
      <c r="C11" s="17">
        <v>0</v>
      </c>
      <c r="D11" s="17">
        <v>0</v>
      </c>
      <c r="E11" s="15">
        <f t="shared" si="0"/>
        <v>0</v>
      </c>
      <c r="F11" s="19"/>
    </row>
    <row r="12" spans="1:6" ht="20.100000000000001" customHeight="1" x14ac:dyDescent="0.25">
      <c r="A12" s="8" t="s">
        <v>12</v>
      </c>
      <c r="B12" s="17">
        <v>0</v>
      </c>
      <c r="C12" s="17">
        <v>0</v>
      </c>
      <c r="D12" s="17">
        <v>0</v>
      </c>
      <c r="E12" s="15">
        <f t="shared" si="0"/>
        <v>0</v>
      </c>
      <c r="F12" s="19"/>
    </row>
    <row r="13" spans="1:6" ht="20.100000000000001" customHeight="1" x14ac:dyDescent="0.25">
      <c r="A13" s="8" t="s">
        <v>13</v>
      </c>
      <c r="B13" s="17">
        <v>0</v>
      </c>
      <c r="C13" s="17">
        <v>0</v>
      </c>
      <c r="D13" s="17">
        <v>0</v>
      </c>
      <c r="E13" s="15">
        <f t="shared" si="0"/>
        <v>0</v>
      </c>
      <c r="F13" s="19"/>
    </row>
    <row r="14" spans="1:6" ht="20.100000000000001" customHeight="1" x14ac:dyDescent="0.25">
      <c r="A14" s="8" t="s">
        <v>14</v>
      </c>
      <c r="B14" s="17">
        <v>0</v>
      </c>
      <c r="C14" s="17">
        <v>0</v>
      </c>
      <c r="D14" s="17">
        <v>0</v>
      </c>
      <c r="E14" s="15">
        <f t="shared" si="0"/>
        <v>0</v>
      </c>
      <c r="F14" s="19"/>
    </row>
    <row r="15" spans="1:6" ht="20.100000000000001" customHeight="1" x14ac:dyDescent="0.25">
      <c r="A15" s="8" t="s">
        <v>15</v>
      </c>
      <c r="B15" s="17">
        <v>0</v>
      </c>
      <c r="C15" s="17">
        <v>0</v>
      </c>
      <c r="D15" s="17">
        <v>0</v>
      </c>
      <c r="E15" s="15">
        <f t="shared" si="0"/>
        <v>0</v>
      </c>
      <c r="F15" s="19"/>
    </row>
    <row r="16" spans="1:6" ht="20.100000000000001" customHeight="1" thickBot="1" x14ac:dyDescent="0.3">
      <c r="A16" s="9" t="s">
        <v>16</v>
      </c>
      <c r="B16" s="20">
        <v>0</v>
      </c>
      <c r="C16" s="20">
        <v>0</v>
      </c>
      <c r="D16" s="20">
        <v>0</v>
      </c>
      <c r="E16" s="15">
        <f t="shared" si="0"/>
        <v>0</v>
      </c>
      <c r="F16" s="22"/>
    </row>
    <row r="17" spans="1:6" ht="31.5" thickTop="1" thickBot="1" x14ac:dyDescent="0.3">
      <c r="A17" s="5" t="s">
        <v>45</v>
      </c>
      <c r="B17" s="10">
        <f>SUM(B5:B16)</f>
        <v>0</v>
      </c>
      <c r="C17" s="10">
        <f t="shared" ref="C17:F17" si="1">SUM(C5:C16)</f>
        <v>0</v>
      </c>
      <c r="D17" s="10">
        <f t="shared" si="1"/>
        <v>0</v>
      </c>
      <c r="E17" s="10">
        <f t="shared" si="1"/>
        <v>0</v>
      </c>
      <c r="F17" s="11">
        <f t="shared" si="1"/>
        <v>0</v>
      </c>
    </row>
    <row r="18" spans="1:6" ht="30.75" thickBot="1" x14ac:dyDescent="0.3">
      <c r="A18" s="6" t="s">
        <v>43</v>
      </c>
      <c r="B18" s="23">
        <f>SUM(B4+B17)</f>
        <v>34670</v>
      </c>
      <c r="C18" s="23">
        <f t="shared" ref="C18:E18" si="2">SUM(C4+C17)</f>
        <v>34852</v>
      </c>
      <c r="D18" s="23">
        <f t="shared" si="2"/>
        <v>19326</v>
      </c>
      <c r="E18" s="23">
        <f t="shared" si="2"/>
        <v>88848</v>
      </c>
      <c r="F18" s="24">
        <f>SUM(F4+F17)</f>
        <v>2419329</v>
      </c>
    </row>
    <row r="19" spans="1:6" ht="15.75" thickTop="1" x14ac:dyDescent="0.25"/>
    <row r="21" spans="1:6" x14ac:dyDescent="0.25">
      <c r="D21" t="s">
        <v>26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6"/>
  <sheetViews>
    <sheetView tabSelected="1" workbookViewId="0">
      <selection activeCell="F20" sqref="F20"/>
    </sheetView>
  </sheetViews>
  <sheetFormatPr defaultRowHeight="15" x14ac:dyDescent="0.25"/>
  <cols>
    <col min="4" max="4" width="10" bestFit="1" customWidth="1"/>
  </cols>
  <sheetData>
    <row r="3" spans="1:9" ht="21" x14ac:dyDescent="0.35">
      <c r="A3" s="54" t="s">
        <v>27</v>
      </c>
      <c r="B3" s="54"/>
      <c r="C3" s="54"/>
      <c r="D3" s="54"/>
      <c r="E3" s="54"/>
      <c r="F3" s="54"/>
      <c r="G3" s="54"/>
      <c r="H3" s="55"/>
      <c r="I3" s="55"/>
    </row>
    <row r="5" spans="1:9" ht="45" customHeight="1" x14ac:dyDescent="0.25">
      <c r="A5" s="56" t="s">
        <v>28</v>
      </c>
      <c r="B5" s="56"/>
      <c r="C5" s="56"/>
      <c r="D5" s="56"/>
      <c r="E5" s="56"/>
      <c r="F5" s="56"/>
      <c r="G5" s="56"/>
      <c r="H5" s="57"/>
      <c r="I5" s="57"/>
    </row>
    <row r="7" spans="1:9" ht="17.25" x14ac:dyDescent="0.25">
      <c r="A7" s="58" t="s">
        <v>30</v>
      </c>
      <c r="B7" s="58"/>
      <c r="C7" s="58"/>
      <c r="D7" s="58"/>
      <c r="E7" s="58"/>
      <c r="F7" s="58"/>
      <c r="G7" s="58"/>
      <c r="H7" s="58"/>
      <c r="I7" s="58"/>
    </row>
    <row r="9" spans="1:9" x14ac:dyDescent="0.25">
      <c r="A9" s="59" t="s">
        <v>29</v>
      </c>
      <c r="B9" s="59"/>
      <c r="C9" s="59"/>
      <c r="D9" s="59"/>
      <c r="E9" s="59"/>
      <c r="F9" s="59"/>
      <c r="G9" s="59"/>
      <c r="H9" s="59"/>
      <c r="I9" s="59"/>
    </row>
    <row r="11" spans="1:9" ht="30.75" customHeight="1" x14ac:dyDescent="0.25">
      <c r="A11" s="60" t="s">
        <v>31</v>
      </c>
      <c r="B11" s="60"/>
      <c r="C11" s="60"/>
      <c r="D11" s="60"/>
      <c r="E11" s="60"/>
      <c r="F11" s="60"/>
      <c r="G11" s="60"/>
      <c r="H11" s="60"/>
      <c r="I11" s="60"/>
    </row>
    <row r="12" spans="1:9" x14ac:dyDescent="0.25">
      <c r="A12" s="26"/>
      <c r="B12" s="51" t="s">
        <v>32</v>
      </c>
      <c r="C12" s="51"/>
      <c r="D12" s="26"/>
      <c r="E12" s="26"/>
      <c r="F12" s="26"/>
      <c r="G12" s="26"/>
      <c r="H12" s="26"/>
      <c r="I12" s="26"/>
    </row>
    <row r="13" spans="1:9" x14ac:dyDescent="0.25">
      <c r="A13" s="26"/>
      <c r="B13" s="51" t="s">
        <v>33</v>
      </c>
      <c r="C13" s="51"/>
      <c r="D13" s="26"/>
      <c r="E13" s="26"/>
      <c r="F13" s="26"/>
      <c r="G13" s="26"/>
      <c r="H13" s="26"/>
      <c r="I13" s="26"/>
    </row>
    <row r="14" spans="1:9" ht="15.75" thickBot="1" x14ac:dyDescent="0.3">
      <c r="A14" s="52" t="s">
        <v>34</v>
      </c>
      <c r="B14" s="52"/>
      <c r="C14" s="52"/>
      <c r="D14" s="53" t="s">
        <v>35</v>
      </c>
      <c r="E14" s="53"/>
      <c r="F14" s="53"/>
      <c r="G14" s="53"/>
      <c r="H14" s="26" t="s">
        <v>36</v>
      </c>
      <c r="I14" s="26"/>
    </row>
    <row r="15" spans="1:9" ht="23.25" customHeight="1" thickTop="1" thickBot="1" x14ac:dyDescent="0.3">
      <c r="D15" s="27">
        <v>103423</v>
      </c>
      <c r="E15" s="25"/>
      <c r="F15" s="25"/>
      <c r="G15" s="25"/>
      <c r="H15" s="28">
        <f>SUM(D15*10.55*3.6/1000)</f>
        <v>3928.0055400000006</v>
      </c>
      <c r="I15" s="29" t="s">
        <v>37</v>
      </c>
    </row>
    <row r="16" spans="1:9" ht="15.75" thickTop="1" x14ac:dyDescent="0.25"/>
  </sheetData>
  <mergeCells count="9">
    <mergeCell ref="B12:C12"/>
    <mergeCell ref="B13:C13"/>
    <mergeCell ref="A14:C14"/>
    <mergeCell ref="D14:G14"/>
    <mergeCell ref="A3:I3"/>
    <mergeCell ref="A5:I5"/>
    <mergeCell ref="A7:I7"/>
    <mergeCell ref="A9:I9"/>
    <mergeCell ref="A11:I11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2014</vt:lpstr>
      <vt:lpstr>2015</vt:lpstr>
      <vt:lpstr>2016</vt:lpstr>
      <vt:lpstr>2017</vt:lpstr>
      <vt:lpstr>2018</vt:lpstr>
      <vt:lpstr>2019</vt:lpstr>
      <vt:lpstr>2020</vt:lpstr>
      <vt:lpstr>DanteWeb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cp:lastPrinted>2015-02-16T05:52:29Z</cp:lastPrinted>
  <dcterms:created xsi:type="dcterms:W3CDTF">2015-02-16T05:44:28Z</dcterms:created>
  <dcterms:modified xsi:type="dcterms:W3CDTF">2020-02-14T07:51:58Z</dcterms:modified>
</cp:coreProperties>
</file>